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" yWindow="75" windowWidth="12900" windowHeight="14220"/>
  </bookViews>
  <sheets>
    <sheet name="Калькулятор_2019" sheetId="3" r:id="rId1"/>
    <sheet name="Лист1" sheetId="4" r:id="rId2"/>
  </sheets>
  <definedNames>
    <definedName name="Выбор">Лист1!$B$1:$B$2</definedName>
    <definedName name="Выдор">Лист1!$B$1:$B$2</definedName>
    <definedName name="Погрузка">Лист1!$A$1:$A$2</definedName>
  </definedNames>
  <calcPr calcId="152511" refMode="R1C1"/>
</workbook>
</file>

<file path=xl/calcChain.xml><?xml version="1.0" encoding="utf-8"?>
<calcChain xmlns="http://schemas.openxmlformats.org/spreadsheetml/2006/main">
  <c r="L5" i="3" l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4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K4" i="3" l="1"/>
  <c r="O4" i="3" s="1"/>
  <c r="N4" i="3"/>
  <c r="K5" i="3"/>
  <c r="N5" i="3"/>
  <c r="K6" i="3"/>
  <c r="N6" i="3"/>
  <c r="K7" i="3"/>
  <c r="N7" i="3"/>
  <c r="K8" i="3"/>
  <c r="N8" i="3"/>
  <c r="K9" i="3"/>
  <c r="N9" i="3"/>
  <c r="K10" i="3"/>
  <c r="N10" i="3"/>
  <c r="K11" i="3"/>
  <c r="N11" i="3"/>
  <c r="K12" i="3"/>
  <c r="N12" i="3"/>
  <c r="K13" i="3"/>
  <c r="N13" i="3"/>
  <c r="K14" i="3"/>
  <c r="N14" i="3"/>
  <c r="P4" i="3" l="1"/>
  <c r="K15" i="3"/>
  <c r="N15" i="3"/>
  <c r="K16" i="3"/>
  <c r="N16" i="3"/>
  <c r="K17" i="3"/>
  <c r="N17" i="3"/>
  <c r="K18" i="3"/>
  <c r="O18" i="3" s="1"/>
  <c r="P18" i="3" s="1"/>
  <c r="N18" i="3"/>
  <c r="O5" i="3" l="1"/>
  <c r="P5" i="3" s="1"/>
  <c r="O11" i="3"/>
  <c r="P11" i="3" s="1"/>
  <c r="O16" i="3"/>
  <c r="P16" i="3" s="1"/>
  <c r="O17" i="3"/>
  <c r="P17" i="3" s="1"/>
  <c r="O15" i="3"/>
  <c r="P15" i="3" s="1"/>
  <c r="O13" i="3"/>
  <c r="P13" i="3" s="1"/>
  <c r="O12" i="3"/>
  <c r="P12" i="3" s="1"/>
  <c r="O9" i="3"/>
  <c r="P9" i="3" s="1"/>
  <c r="O8" i="3"/>
  <c r="P8" i="3" s="1"/>
  <c r="O7" i="3"/>
  <c r="P7" i="3" s="1"/>
  <c r="O14" i="3"/>
  <c r="P14" i="3" s="1"/>
  <c r="O10" i="3"/>
  <c r="P10" i="3" s="1"/>
  <c r="O6" i="3"/>
  <c r="P6" i="3" s="1"/>
</calcChain>
</file>

<file path=xl/sharedStrings.xml><?xml version="1.0" encoding="utf-8"?>
<sst xmlns="http://schemas.openxmlformats.org/spreadsheetml/2006/main" count="90" uniqueCount="55">
  <si>
    <t>Город выдачи</t>
  </si>
  <si>
    <t>минимальная оплата</t>
  </si>
  <si>
    <t>Уссурийск</t>
  </si>
  <si>
    <t>Б. Камень</t>
  </si>
  <si>
    <t>Партизанск</t>
  </si>
  <si>
    <t>Находка</t>
  </si>
  <si>
    <t>Сибирцево</t>
  </si>
  <si>
    <t>Черниговка</t>
  </si>
  <si>
    <t>Спасск-Дальний</t>
  </si>
  <si>
    <t>650руб (до 92кг/0,5куб.м)</t>
  </si>
  <si>
    <t>Кировский</t>
  </si>
  <si>
    <t>Лесозаводск</t>
  </si>
  <si>
    <t>650руб (до 92кг/0,4куб.м)</t>
  </si>
  <si>
    <t>Дальнереченск</t>
  </si>
  <si>
    <t>650руб (до 82кг/0,4куб.м)</t>
  </si>
  <si>
    <t>Арсеньев</t>
  </si>
  <si>
    <t>Кавалерово</t>
  </si>
  <si>
    <t>Дальнегорск</t>
  </si>
  <si>
    <t>Барабаш</t>
  </si>
  <si>
    <t>Славянка</t>
  </si>
  <si>
    <t>650руб (до 82кг/0,3куб.м)</t>
  </si>
  <si>
    <t>Факт. 
ВЕС</t>
  </si>
  <si>
    <t>Факт. ОБЪЕМ</t>
  </si>
  <si>
    <t>Ст-ть 
по весу</t>
  </si>
  <si>
    <t>Ст-ть 
по объему</t>
  </si>
  <si>
    <t>СТОИМОСТЬ ДОСТАВКИ</t>
  </si>
  <si>
    <t>Ст-ть доставки</t>
  </si>
  <si>
    <t>ТАРИФ</t>
  </si>
  <si>
    <t>руб /кг</t>
  </si>
  <si>
    <t>р /куб.м</t>
  </si>
  <si>
    <t>650руб (до 130кг/0,7куб.м)</t>
  </si>
  <si>
    <t>650руб (до 108кг/0,54куб.м)</t>
  </si>
  <si>
    <t>650руб (до 81кг/0,5куб.м)</t>
  </si>
  <si>
    <t>650руб (до 68кг/0,35куб.м)</t>
  </si>
  <si>
    <t>650руб (до 72кг/0,4куб.м)</t>
  </si>
  <si>
    <t>650руб (до 69кг/0,4куб.м)</t>
  </si>
  <si>
    <t>Ст-ть 
ответвления</t>
  </si>
  <si>
    <t>НЕТ</t>
  </si>
  <si>
    <t>ДА, в течение дня</t>
  </si>
  <si>
    <t>Ст-ть погрузки</t>
  </si>
  <si>
    <t xml:space="preserve"> ХАРАКТЕРИСТИКИ ГРУЗА</t>
  </si>
  <si>
    <t>НЕТ (Самозавоз)</t>
  </si>
  <si>
    <t>Забор/доставка</t>
  </si>
  <si>
    <t>Автодоставка по г. Владивосток (выбрать из списка)</t>
  </si>
  <si>
    <t>ДА</t>
  </si>
  <si>
    <t>Одна из сторон грузового места превышает 
2 метра</t>
  </si>
  <si>
    <t>НЕГАБАРИТ</t>
  </si>
  <si>
    <t>Ответвле-ние, КМ</t>
  </si>
  <si>
    <t>*Негабаритным считается грузовое место, размер одной из сторон которого превышает 2 метра</t>
  </si>
  <si>
    <t>ИТОГОВАЯ СТОИМОСТЬ ДОСТАВКИ, 
руб без НДС</t>
  </si>
  <si>
    <t>*Погрузо-разгрузочные работы не включены в стоимость доставки</t>
  </si>
  <si>
    <t>*Тарифы приведены без учета НДС 20%</t>
  </si>
  <si>
    <t xml:space="preserve">*Машины не оборудованы под перевозку стекла. Перевозчик не несет ответственность за доставку стеклянных изделий </t>
  </si>
  <si>
    <t>*Время на погрузку/выгрузку транспортного средства не более 20минут</t>
  </si>
  <si>
    <t>*Стоимость доставки обозначена до адреса получателя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</si>
</sst>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 wrapText="1" shrinkToFit="1"/>
      <protection hidden="1"/>
    </xf>
    <xf numFmtId="0" fontId="5" fillId="2" borderId="11" xfId="0" applyFont="1" applyFill="1" applyBorder="1" applyAlignment="1" applyProtection="1">
      <alignment horizontal="center" wrapText="1" shrinkToFit="1"/>
      <protection hidden="1"/>
    </xf>
    <xf numFmtId="0" fontId="5" fillId="2" borderId="34" xfId="0" applyFont="1" applyFill="1" applyBorder="1" applyAlignment="1" applyProtection="1">
      <alignment horizontal="center" wrapText="1" shrinkToFit="1"/>
      <protection hidden="1"/>
    </xf>
    <xf numFmtId="0" fontId="5" fillId="2" borderId="12" xfId="0" applyFont="1" applyFill="1" applyBorder="1" applyAlignment="1" applyProtection="1">
      <alignment horizontal="center" wrapText="1" shrinkToFit="1"/>
      <protection hidden="1"/>
    </xf>
    <xf numFmtId="0" fontId="4" fillId="3" borderId="44" xfId="0" applyFont="1" applyFill="1" applyBorder="1" applyAlignment="1" applyProtection="1">
      <alignment horizontal="center"/>
      <protection hidden="1"/>
    </xf>
    <xf numFmtId="0" fontId="4" fillId="3" borderId="41" xfId="0" applyFont="1" applyFill="1" applyBorder="1" applyAlignment="1" applyProtection="1">
      <alignment horizontal="center"/>
      <protection hidden="1"/>
    </xf>
    <xf numFmtId="0" fontId="4" fillId="3" borderId="42" xfId="0" applyFont="1" applyFill="1" applyBorder="1" applyAlignment="1" applyProtection="1">
      <alignment horizontal="center"/>
      <protection hidden="1"/>
    </xf>
    <xf numFmtId="0" fontId="8" fillId="4" borderId="45" xfId="0" applyFont="1" applyFill="1" applyBorder="1" applyAlignment="1" applyProtection="1">
      <alignment horizontal="center"/>
      <protection hidden="1"/>
    </xf>
    <xf numFmtId="0" fontId="4" fillId="3" borderId="35" xfId="0" applyFont="1" applyFill="1" applyBorder="1" applyAlignment="1" applyProtection="1">
      <alignment horizontal="center"/>
      <protection hidden="1"/>
    </xf>
    <xf numFmtId="0" fontId="4" fillId="3" borderId="20" xfId="0" applyFont="1" applyFill="1" applyBorder="1" applyAlignment="1" applyProtection="1">
      <alignment horizontal="center"/>
      <protection hidden="1"/>
    </xf>
    <xf numFmtId="0" fontId="4" fillId="3" borderId="30" xfId="0" applyFont="1" applyFill="1" applyBorder="1" applyAlignment="1" applyProtection="1">
      <alignment horizontal="center"/>
      <protection hidden="1"/>
    </xf>
    <xf numFmtId="0" fontId="4" fillId="3" borderId="31" xfId="0" applyFont="1" applyFill="1" applyBorder="1" applyAlignment="1" applyProtection="1">
      <alignment horizontal="center"/>
      <protection hidden="1"/>
    </xf>
    <xf numFmtId="0" fontId="8" fillId="4" borderId="33" xfId="0" applyFont="1" applyFill="1" applyBorder="1" applyAlignment="1" applyProtection="1">
      <alignment horizontal="center"/>
      <protection hidden="1"/>
    </xf>
    <xf numFmtId="0" fontId="4" fillId="3" borderId="36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8" fillId="4" borderId="16" xfId="0" applyFont="1" applyFill="1" applyBorder="1" applyAlignment="1" applyProtection="1">
      <alignment horizontal="center"/>
      <protection hidden="1"/>
    </xf>
    <xf numFmtId="0" fontId="4" fillId="3" borderId="37" xfId="0" applyFont="1" applyFill="1" applyBorder="1" applyAlignment="1" applyProtection="1">
      <alignment horizontal="center"/>
      <protection hidden="1"/>
    </xf>
    <xf numFmtId="0" fontId="4" fillId="3" borderId="25" xfId="0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Alignment="1" applyProtection="1">
      <alignment horizontal="center"/>
      <protection hidden="1"/>
    </xf>
    <xf numFmtId="0" fontId="8" fillId="4" borderId="28" xfId="0" applyFont="1" applyFill="1" applyBorder="1" applyAlignment="1" applyProtection="1">
      <alignment horizontal="center"/>
      <protection hidden="1"/>
    </xf>
    <xf numFmtId="0" fontId="4" fillId="3" borderId="38" xfId="0" applyFont="1" applyFill="1" applyBorder="1" applyAlignment="1" applyProtection="1">
      <alignment horizontal="center"/>
      <protection hidden="1"/>
    </xf>
    <xf numFmtId="0" fontId="4" fillId="3" borderId="21" xfId="0" applyFont="1" applyFill="1" applyBorder="1" applyAlignment="1" applyProtection="1">
      <alignment horizontal="center"/>
      <protection hidden="1"/>
    </xf>
    <xf numFmtId="0" fontId="8" fillId="4" borderId="23" xfId="0" applyFont="1" applyFill="1" applyBorder="1" applyAlignment="1" applyProtection="1">
      <alignment horizontal="center"/>
      <protection hidden="1"/>
    </xf>
    <xf numFmtId="0" fontId="4" fillId="3" borderId="39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8" fillId="4" borderId="17" xfId="0" applyFont="1" applyFill="1" applyBorder="1" applyAlignment="1" applyProtection="1">
      <alignment horizontal="center"/>
      <protection hidden="1"/>
    </xf>
    <xf numFmtId="0" fontId="7" fillId="2" borderId="49" xfId="0" applyFont="1" applyFill="1" applyBorder="1" applyAlignment="1" applyProtection="1">
      <alignment horizontal="center" wrapText="1" shrinkToFit="1"/>
      <protection hidden="1"/>
    </xf>
    <xf numFmtId="0" fontId="6" fillId="2" borderId="11" xfId="0" applyFont="1" applyFill="1" applyBorder="1" applyAlignment="1" applyProtection="1">
      <alignment horizontal="center" wrapText="1" shrinkToFit="1"/>
      <protection hidden="1"/>
    </xf>
    <xf numFmtId="0" fontId="6" fillId="2" borderId="12" xfId="0" applyFont="1" applyFill="1" applyBorder="1" applyAlignment="1" applyProtection="1">
      <alignment horizontal="center" wrapText="1" shrinkToFit="1"/>
      <protection hidden="1"/>
    </xf>
    <xf numFmtId="0" fontId="5" fillId="2" borderId="46" xfId="0" applyFont="1" applyFill="1" applyBorder="1" applyAlignment="1" applyProtection="1">
      <alignment horizontal="center" wrapText="1" shrinkToFit="1"/>
      <protection hidden="1"/>
    </xf>
    <xf numFmtId="0" fontId="6" fillId="3" borderId="40" xfId="0" applyFont="1" applyFill="1" applyBorder="1" applyAlignment="1" applyProtection="1">
      <alignment vertical="center" wrapText="1"/>
      <protection hidden="1"/>
    </xf>
    <xf numFmtId="0" fontId="1" fillId="3" borderId="41" xfId="0" applyFont="1" applyFill="1" applyBorder="1" applyAlignment="1" applyProtection="1">
      <alignment horizontal="center" vertical="center" wrapText="1"/>
      <protection hidden="1"/>
    </xf>
    <xf numFmtId="0" fontId="3" fillId="3" borderId="41" xfId="0" applyFont="1" applyFill="1" applyBorder="1" applyAlignment="1" applyProtection="1">
      <alignment horizontal="center" vertical="center" wrapText="1"/>
      <protection hidden="1"/>
    </xf>
    <xf numFmtId="0" fontId="3" fillId="3" borderId="42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vertical="center" wrapText="1"/>
      <protection hidden="1"/>
    </xf>
    <xf numFmtId="0" fontId="1" fillId="3" borderId="30" xfId="0" applyFont="1" applyFill="1" applyBorder="1" applyAlignment="1" applyProtection="1">
      <alignment horizontal="center" vertical="center" wrapText="1"/>
      <protection hidden="1"/>
    </xf>
    <xf numFmtId="0" fontId="3" fillId="3" borderId="30" xfId="0" applyFont="1" applyFill="1" applyBorder="1" applyAlignment="1" applyProtection="1">
      <alignment horizontal="center" vertical="center" wrapText="1"/>
      <protection hidden="1"/>
    </xf>
    <xf numFmtId="0" fontId="3" fillId="3" borderId="31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24" xfId="0" applyFont="1" applyFill="1" applyBorder="1" applyAlignment="1" applyProtection="1">
      <alignment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3" fillId="3" borderId="25" xfId="0" applyFont="1" applyFill="1" applyBorder="1" applyAlignment="1" applyProtection="1">
      <alignment horizontal="center" vertical="center" wrapText="1"/>
      <protection hidden="1"/>
    </xf>
    <xf numFmtId="0" fontId="3" fillId="3" borderId="26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18" xfId="0" applyFont="1" applyFill="1" applyBorder="1" applyAlignment="1" applyProtection="1">
      <alignment vertical="center" wrapText="1"/>
      <protection hidden="1"/>
    </xf>
    <xf numFmtId="0" fontId="1" fillId="3" borderId="20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3" fillId="3" borderId="21" xfId="0" applyFont="1" applyFill="1" applyBorder="1" applyAlignment="1" applyProtection="1">
      <alignment horizontal="center" vertical="center" wrapText="1"/>
      <protection hidden="1"/>
    </xf>
    <xf numFmtId="0" fontId="2" fillId="3" borderId="20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4" fillId="0" borderId="48" xfId="0" applyFont="1" applyFill="1" applyBorder="1" applyAlignment="1" applyProtection="1">
      <alignment horizontal="center"/>
      <protection locked="0" hidden="1"/>
    </xf>
    <xf numFmtId="0" fontId="4" fillId="0" borderId="50" xfId="0" applyFont="1" applyFill="1" applyBorder="1" applyAlignment="1" applyProtection="1">
      <alignment horizontal="center"/>
      <protection locked="0" hidden="1"/>
    </xf>
    <xf numFmtId="0" fontId="4" fillId="0" borderId="51" xfId="0" applyFont="1" applyFill="1" applyBorder="1" applyAlignment="1" applyProtection="1">
      <alignment horizontal="center"/>
      <protection locked="0" hidden="1"/>
    </xf>
    <xf numFmtId="0" fontId="4" fillId="0" borderId="47" xfId="0" applyFont="1" applyFill="1" applyBorder="1" applyAlignment="1" applyProtection="1">
      <alignment horizontal="center"/>
      <protection locked="0" hidden="1"/>
    </xf>
    <xf numFmtId="0" fontId="4" fillId="0" borderId="52" xfId="0" applyFont="1" applyFill="1" applyBorder="1" applyAlignment="1" applyProtection="1">
      <alignment horizontal="center"/>
      <protection locked="0" hidden="1"/>
    </xf>
    <xf numFmtId="0" fontId="4" fillId="0" borderId="46" xfId="0" applyFont="1" applyFill="1" applyBorder="1" applyAlignment="1" applyProtection="1">
      <alignment horizontal="center"/>
      <protection locked="0" hidden="1"/>
    </xf>
    <xf numFmtId="0" fontId="6" fillId="2" borderId="5" xfId="0" applyFont="1" applyFill="1" applyBorder="1" applyAlignment="1" applyProtection="1">
      <alignment horizontal="center" vertical="center" wrapText="1" shrinkToFit="1"/>
      <protection hidden="1"/>
    </xf>
    <xf numFmtId="0" fontId="6" fillId="2" borderId="10" xfId="0" applyFont="1" applyFill="1" applyBorder="1" applyAlignment="1" applyProtection="1">
      <alignment horizontal="center" vertical="center" wrapText="1" shrinkToFit="1"/>
      <protection hidden="1"/>
    </xf>
    <xf numFmtId="0" fontId="7" fillId="2" borderId="6" xfId="0" applyFont="1" applyFill="1" applyBorder="1" applyAlignment="1" applyProtection="1">
      <alignment horizontal="center" wrapText="1" shrinkToFit="1"/>
      <protection hidden="1"/>
    </xf>
    <xf numFmtId="0" fontId="7" fillId="2" borderId="7" xfId="0" applyFont="1" applyFill="1" applyBorder="1" applyAlignment="1" applyProtection="1">
      <alignment horizontal="center" wrapText="1" shrinkToFit="1"/>
      <protection hidden="1"/>
    </xf>
    <xf numFmtId="0" fontId="7" fillId="2" borderId="5" xfId="0" applyFont="1" applyFill="1" applyBorder="1" applyAlignment="1" applyProtection="1">
      <alignment horizontal="center" wrapText="1" shrinkToFit="1"/>
      <protection hidden="1"/>
    </xf>
    <xf numFmtId="0" fontId="7" fillId="2" borderId="13" xfId="0" applyFont="1" applyFill="1" applyBorder="1" applyAlignment="1" applyProtection="1">
      <alignment horizontal="center" wrapText="1" shrinkToFit="1"/>
      <protection hidden="1"/>
    </xf>
    <xf numFmtId="0" fontId="7" fillId="2" borderId="14" xfId="0" applyFont="1" applyFill="1" applyBorder="1" applyAlignment="1" applyProtection="1">
      <alignment horizontal="center" wrapText="1" shrinkToFit="1"/>
      <protection hidden="1"/>
    </xf>
    <xf numFmtId="0" fontId="7" fillId="2" borderId="15" xfId="0" applyFont="1" applyFill="1" applyBorder="1" applyAlignment="1" applyProtection="1">
      <alignment horizontal="center" wrapText="1" shrinkToFit="1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2" borderId="19" xfId="0" applyFont="1" applyFill="1" applyBorder="1" applyAlignment="1" applyProtection="1">
      <alignment horizontal="center" vertical="center" wrapText="1" shrinkToFit="1"/>
      <protection hidden="1"/>
    </xf>
    <xf numFmtId="0" fontId="6" fillId="3" borderId="0" xfId="0" applyFont="1" applyFill="1" applyBorder="1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tabSelected="1" zoomScaleNormal="100" workbookViewId="0">
      <selection activeCell="S20" sqref="S20"/>
    </sheetView>
  </sheetViews>
  <sheetFormatPr defaultRowHeight="15" x14ac:dyDescent="0.25"/>
  <cols>
    <col min="2" max="2" width="15.7109375" customWidth="1"/>
    <col min="3" max="3" width="26.140625" customWidth="1"/>
    <col min="4" max="4" width="7.85546875" customWidth="1"/>
    <col min="8" max="8" width="11.140625" customWidth="1"/>
    <col min="9" max="9" width="18.42578125" customWidth="1"/>
    <col min="10" max="10" width="16.85546875" customWidth="1"/>
    <col min="12" max="13" width="8.85546875" customWidth="1"/>
    <col min="14" max="14" width="8.28515625" customWidth="1"/>
    <col min="15" max="15" width="10.42578125" customWidth="1"/>
    <col min="16" max="16" width="18.85546875" customWidth="1"/>
  </cols>
  <sheetData>
    <row r="1" spans="2:16" ht="15.75" thickBot="1" x14ac:dyDescent="0.3"/>
    <row r="2" spans="2:16" ht="15.75" x14ac:dyDescent="0.25">
      <c r="B2" s="82" t="s">
        <v>0</v>
      </c>
      <c r="C2" s="84" t="s">
        <v>27</v>
      </c>
      <c r="D2" s="84"/>
      <c r="E2" s="85"/>
      <c r="F2" s="86" t="s">
        <v>40</v>
      </c>
      <c r="G2" s="84"/>
      <c r="H2" s="85"/>
      <c r="I2" s="47" t="s">
        <v>42</v>
      </c>
      <c r="J2" s="47" t="s">
        <v>46</v>
      </c>
      <c r="K2" s="87" t="s">
        <v>25</v>
      </c>
      <c r="L2" s="88"/>
      <c r="M2" s="88"/>
      <c r="N2" s="88"/>
      <c r="O2" s="89"/>
      <c r="P2" s="90" t="s">
        <v>49</v>
      </c>
    </row>
    <row r="3" spans="2:16" ht="61.5" customHeight="1" thickBot="1" x14ac:dyDescent="0.3">
      <c r="B3" s="83"/>
      <c r="C3" s="48" t="s">
        <v>1</v>
      </c>
      <c r="D3" s="48" t="s">
        <v>28</v>
      </c>
      <c r="E3" s="49" t="s">
        <v>29</v>
      </c>
      <c r="F3" s="19" t="s">
        <v>21</v>
      </c>
      <c r="G3" s="20" t="s">
        <v>22</v>
      </c>
      <c r="H3" s="22" t="s">
        <v>47</v>
      </c>
      <c r="I3" s="50" t="s">
        <v>43</v>
      </c>
      <c r="J3" s="50" t="s">
        <v>45</v>
      </c>
      <c r="K3" s="19" t="s">
        <v>23</v>
      </c>
      <c r="L3" s="20" t="s">
        <v>24</v>
      </c>
      <c r="M3" s="21" t="s">
        <v>39</v>
      </c>
      <c r="N3" s="20" t="s">
        <v>36</v>
      </c>
      <c r="O3" s="22" t="s">
        <v>26</v>
      </c>
      <c r="P3" s="91"/>
    </row>
    <row r="4" spans="2:16" ht="16.5" thickBot="1" x14ac:dyDescent="0.3">
      <c r="B4" s="51" t="s">
        <v>2</v>
      </c>
      <c r="C4" s="52" t="s">
        <v>30</v>
      </c>
      <c r="D4" s="53">
        <v>5</v>
      </c>
      <c r="E4" s="54">
        <v>950</v>
      </c>
      <c r="F4" s="11"/>
      <c r="G4" s="12"/>
      <c r="H4" s="13"/>
      <c r="I4" s="76" t="s">
        <v>41</v>
      </c>
      <c r="J4" s="76" t="s">
        <v>37</v>
      </c>
      <c r="K4" s="23">
        <f t="shared" ref="K4:K18" si="0">D4*F4</f>
        <v>0</v>
      </c>
      <c r="L4" s="24">
        <f>IF(J4="ДА",E4*ROUNDUP(G4, 0),E4*G4)</f>
        <v>0</v>
      </c>
      <c r="M4" s="24">
        <f t="shared" ref="M4:M18" si="1">IF(I4="НЕТ (Самозавоз)",0,500)</f>
        <v>0</v>
      </c>
      <c r="N4" s="24">
        <f>H4*2*30</f>
        <v>0</v>
      </c>
      <c r="O4" s="25">
        <f t="shared" ref="O4:O18" si="2">MAX(K4:L4,650)</f>
        <v>650</v>
      </c>
      <c r="P4" s="26">
        <f>N4+M4+O4</f>
        <v>650</v>
      </c>
    </row>
    <row r="5" spans="2:16" ht="16.5" customHeight="1" thickTop="1" x14ac:dyDescent="0.25">
      <c r="B5" s="55" t="s">
        <v>3</v>
      </c>
      <c r="C5" s="56" t="s">
        <v>31</v>
      </c>
      <c r="D5" s="57">
        <v>6</v>
      </c>
      <c r="E5" s="58">
        <v>1200</v>
      </c>
      <c r="F5" s="3"/>
      <c r="G5" s="4"/>
      <c r="H5" s="14"/>
      <c r="I5" s="77" t="s">
        <v>41</v>
      </c>
      <c r="J5" s="77" t="s">
        <v>37</v>
      </c>
      <c r="K5" s="27">
        <f t="shared" si="0"/>
        <v>0</v>
      </c>
      <c r="L5" s="28">
        <f t="shared" ref="L5:L18" si="3">IF(J5="ДА",E5*ROUNDUP(G5, 0),E5*G5)</f>
        <v>0</v>
      </c>
      <c r="M5" s="29">
        <f t="shared" si="1"/>
        <v>0</v>
      </c>
      <c r="N5" s="29">
        <f t="shared" ref="N5:N18" si="4">H5*2*30</f>
        <v>0</v>
      </c>
      <c r="O5" s="30">
        <f t="shared" si="2"/>
        <v>650</v>
      </c>
      <c r="P5" s="31">
        <f t="shared" ref="P5:P18" si="5">N5+M5+O5</f>
        <v>650</v>
      </c>
    </row>
    <row r="6" spans="2:16" ht="15.75" x14ac:dyDescent="0.25">
      <c r="B6" s="59" t="s">
        <v>4</v>
      </c>
      <c r="C6" s="60" t="s">
        <v>32</v>
      </c>
      <c r="D6" s="61">
        <v>8</v>
      </c>
      <c r="E6" s="62">
        <v>1300</v>
      </c>
      <c r="F6" s="5"/>
      <c r="G6" s="6"/>
      <c r="H6" s="15"/>
      <c r="I6" s="78" t="s">
        <v>41</v>
      </c>
      <c r="J6" s="78" t="s">
        <v>37</v>
      </c>
      <c r="K6" s="32">
        <f t="shared" si="0"/>
        <v>0</v>
      </c>
      <c r="L6" s="33">
        <f t="shared" si="3"/>
        <v>0</v>
      </c>
      <c r="M6" s="33">
        <f t="shared" si="1"/>
        <v>0</v>
      </c>
      <c r="N6" s="33">
        <f t="shared" si="4"/>
        <v>0</v>
      </c>
      <c r="O6" s="34">
        <f t="shared" si="2"/>
        <v>650</v>
      </c>
      <c r="P6" s="35">
        <f t="shared" si="5"/>
        <v>650</v>
      </c>
    </row>
    <row r="7" spans="2:16" ht="16.5" thickBot="1" x14ac:dyDescent="0.3">
      <c r="B7" s="63" t="s">
        <v>5</v>
      </c>
      <c r="C7" s="64" t="s">
        <v>32</v>
      </c>
      <c r="D7" s="65">
        <v>8</v>
      </c>
      <c r="E7" s="66">
        <v>1300</v>
      </c>
      <c r="F7" s="1"/>
      <c r="G7" s="2"/>
      <c r="H7" s="16"/>
      <c r="I7" s="79" t="s">
        <v>41</v>
      </c>
      <c r="J7" s="79" t="s">
        <v>37</v>
      </c>
      <c r="K7" s="36">
        <f t="shared" si="0"/>
        <v>0</v>
      </c>
      <c r="L7" s="37">
        <f t="shared" si="3"/>
        <v>0</v>
      </c>
      <c r="M7" s="37">
        <f t="shared" si="1"/>
        <v>0</v>
      </c>
      <c r="N7" s="37">
        <f t="shared" si="4"/>
        <v>0</v>
      </c>
      <c r="O7" s="38">
        <f t="shared" si="2"/>
        <v>650</v>
      </c>
      <c r="P7" s="39">
        <f t="shared" si="5"/>
        <v>650</v>
      </c>
    </row>
    <row r="8" spans="2:16" ht="16.5" thickTop="1" x14ac:dyDescent="0.25">
      <c r="B8" s="55" t="s">
        <v>6</v>
      </c>
      <c r="C8" s="56" t="s">
        <v>9</v>
      </c>
      <c r="D8" s="57">
        <v>7</v>
      </c>
      <c r="E8" s="58">
        <v>1300</v>
      </c>
      <c r="F8" s="3"/>
      <c r="G8" s="4"/>
      <c r="H8" s="14"/>
      <c r="I8" s="77" t="s">
        <v>41</v>
      </c>
      <c r="J8" s="77" t="s">
        <v>37</v>
      </c>
      <c r="K8" s="27">
        <f t="shared" si="0"/>
        <v>0</v>
      </c>
      <c r="L8" s="28">
        <f t="shared" si="3"/>
        <v>0</v>
      </c>
      <c r="M8" s="29">
        <f t="shared" si="1"/>
        <v>0</v>
      </c>
      <c r="N8" s="29">
        <f t="shared" si="4"/>
        <v>0</v>
      </c>
      <c r="O8" s="30">
        <f t="shared" si="2"/>
        <v>650</v>
      </c>
      <c r="P8" s="31">
        <f t="shared" si="5"/>
        <v>650</v>
      </c>
    </row>
    <row r="9" spans="2:16" ht="15.75" x14ac:dyDescent="0.25">
      <c r="B9" s="59" t="s">
        <v>7</v>
      </c>
      <c r="C9" s="60" t="s">
        <v>9</v>
      </c>
      <c r="D9" s="61">
        <v>7</v>
      </c>
      <c r="E9" s="62">
        <v>1300</v>
      </c>
      <c r="F9" s="5"/>
      <c r="G9" s="6"/>
      <c r="H9" s="15"/>
      <c r="I9" s="78" t="s">
        <v>41</v>
      </c>
      <c r="J9" s="78" t="s">
        <v>37</v>
      </c>
      <c r="K9" s="32">
        <f t="shared" si="0"/>
        <v>0</v>
      </c>
      <c r="L9" s="33">
        <f t="shared" si="3"/>
        <v>0</v>
      </c>
      <c r="M9" s="33">
        <f t="shared" si="1"/>
        <v>0</v>
      </c>
      <c r="N9" s="33">
        <f t="shared" si="4"/>
        <v>0</v>
      </c>
      <c r="O9" s="34">
        <f t="shared" si="2"/>
        <v>650</v>
      </c>
      <c r="P9" s="35">
        <f t="shared" si="5"/>
        <v>650</v>
      </c>
    </row>
    <row r="10" spans="2:16" ht="15.75" customHeight="1" x14ac:dyDescent="0.25">
      <c r="B10" s="59" t="s">
        <v>8</v>
      </c>
      <c r="C10" s="60" t="s">
        <v>14</v>
      </c>
      <c r="D10" s="61">
        <v>8</v>
      </c>
      <c r="E10" s="62">
        <v>1500</v>
      </c>
      <c r="F10" s="5"/>
      <c r="G10" s="6"/>
      <c r="H10" s="15"/>
      <c r="I10" s="78" t="s">
        <v>41</v>
      </c>
      <c r="J10" s="78" t="s">
        <v>37</v>
      </c>
      <c r="K10" s="32">
        <f t="shared" si="0"/>
        <v>0</v>
      </c>
      <c r="L10" s="33">
        <f t="shared" si="3"/>
        <v>0</v>
      </c>
      <c r="M10" s="33">
        <f t="shared" si="1"/>
        <v>0</v>
      </c>
      <c r="N10" s="33">
        <f t="shared" si="4"/>
        <v>0</v>
      </c>
      <c r="O10" s="34">
        <f t="shared" si="2"/>
        <v>650</v>
      </c>
      <c r="P10" s="35">
        <f t="shared" si="5"/>
        <v>650</v>
      </c>
    </row>
    <row r="11" spans="2:16" ht="15.75" x14ac:dyDescent="0.25">
      <c r="B11" s="59" t="s">
        <v>10</v>
      </c>
      <c r="C11" s="60" t="s">
        <v>14</v>
      </c>
      <c r="D11" s="61">
        <v>8</v>
      </c>
      <c r="E11" s="62">
        <v>1600</v>
      </c>
      <c r="F11" s="5"/>
      <c r="G11" s="6"/>
      <c r="H11" s="15"/>
      <c r="I11" s="78" t="s">
        <v>41</v>
      </c>
      <c r="J11" s="78" t="s">
        <v>37</v>
      </c>
      <c r="K11" s="32">
        <f t="shared" si="0"/>
        <v>0</v>
      </c>
      <c r="L11" s="33">
        <f t="shared" si="3"/>
        <v>0</v>
      </c>
      <c r="M11" s="33">
        <f t="shared" si="1"/>
        <v>0</v>
      </c>
      <c r="N11" s="33">
        <f t="shared" si="4"/>
        <v>0</v>
      </c>
      <c r="O11" s="34">
        <f t="shared" si="2"/>
        <v>650</v>
      </c>
      <c r="P11" s="35">
        <f t="shared" si="5"/>
        <v>650</v>
      </c>
    </row>
    <row r="12" spans="2:16" ht="15.75" x14ac:dyDescent="0.25">
      <c r="B12" s="59" t="s">
        <v>11</v>
      </c>
      <c r="C12" s="67" t="s">
        <v>14</v>
      </c>
      <c r="D12" s="61">
        <v>8</v>
      </c>
      <c r="E12" s="62">
        <v>1600</v>
      </c>
      <c r="F12" s="5"/>
      <c r="G12" s="6"/>
      <c r="H12" s="15"/>
      <c r="I12" s="78" t="s">
        <v>41</v>
      </c>
      <c r="J12" s="78" t="s">
        <v>37</v>
      </c>
      <c r="K12" s="32">
        <f t="shared" si="0"/>
        <v>0</v>
      </c>
      <c r="L12" s="33">
        <f t="shared" si="3"/>
        <v>0</v>
      </c>
      <c r="M12" s="33">
        <f t="shared" si="1"/>
        <v>0</v>
      </c>
      <c r="N12" s="33">
        <f t="shared" si="4"/>
        <v>0</v>
      </c>
      <c r="O12" s="34">
        <f t="shared" si="2"/>
        <v>650</v>
      </c>
      <c r="P12" s="35">
        <f t="shared" si="5"/>
        <v>650</v>
      </c>
    </row>
    <row r="13" spans="2:16" ht="16.5" thickBot="1" x14ac:dyDescent="0.3">
      <c r="B13" s="63" t="s">
        <v>13</v>
      </c>
      <c r="C13" s="64" t="s">
        <v>33</v>
      </c>
      <c r="D13" s="65">
        <v>9.5</v>
      </c>
      <c r="E13" s="66">
        <v>1850</v>
      </c>
      <c r="F13" s="1"/>
      <c r="G13" s="2"/>
      <c r="H13" s="16"/>
      <c r="I13" s="79" t="s">
        <v>41</v>
      </c>
      <c r="J13" s="79" t="s">
        <v>37</v>
      </c>
      <c r="K13" s="36">
        <f t="shared" si="0"/>
        <v>0</v>
      </c>
      <c r="L13" s="37">
        <f t="shared" si="3"/>
        <v>0</v>
      </c>
      <c r="M13" s="37">
        <f t="shared" si="1"/>
        <v>0</v>
      </c>
      <c r="N13" s="37">
        <f t="shared" si="4"/>
        <v>0</v>
      </c>
      <c r="O13" s="38">
        <f t="shared" si="2"/>
        <v>650</v>
      </c>
      <c r="P13" s="39">
        <f t="shared" si="5"/>
        <v>650</v>
      </c>
    </row>
    <row r="14" spans="2:16" ht="16.5" thickTop="1" x14ac:dyDescent="0.25">
      <c r="B14" s="68" t="s">
        <v>15</v>
      </c>
      <c r="C14" s="69" t="s">
        <v>14</v>
      </c>
      <c r="D14" s="70">
        <v>8</v>
      </c>
      <c r="E14" s="71">
        <v>1500</v>
      </c>
      <c r="F14" s="7"/>
      <c r="G14" s="8"/>
      <c r="H14" s="17"/>
      <c r="I14" s="80" t="s">
        <v>41</v>
      </c>
      <c r="J14" s="80" t="s">
        <v>37</v>
      </c>
      <c r="K14" s="40">
        <f t="shared" si="0"/>
        <v>0</v>
      </c>
      <c r="L14" s="28">
        <f t="shared" si="3"/>
        <v>0</v>
      </c>
      <c r="M14" s="28">
        <f t="shared" si="1"/>
        <v>0</v>
      </c>
      <c r="N14" s="28">
        <f t="shared" si="4"/>
        <v>0</v>
      </c>
      <c r="O14" s="41">
        <f t="shared" si="2"/>
        <v>650</v>
      </c>
      <c r="P14" s="42">
        <f t="shared" si="5"/>
        <v>650</v>
      </c>
    </row>
    <row r="15" spans="2:16" ht="15.75" x14ac:dyDescent="0.25">
      <c r="B15" s="59" t="s">
        <v>16</v>
      </c>
      <c r="C15" s="60" t="s">
        <v>34</v>
      </c>
      <c r="D15" s="61">
        <v>9</v>
      </c>
      <c r="E15" s="62">
        <v>1650</v>
      </c>
      <c r="F15" s="5"/>
      <c r="G15" s="6"/>
      <c r="H15" s="15"/>
      <c r="I15" s="78" t="s">
        <v>41</v>
      </c>
      <c r="J15" s="78" t="s">
        <v>37</v>
      </c>
      <c r="K15" s="32">
        <f t="shared" si="0"/>
        <v>0</v>
      </c>
      <c r="L15" s="33">
        <f t="shared" si="3"/>
        <v>0</v>
      </c>
      <c r="M15" s="33">
        <f t="shared" si="1"/>
        <v>0</v>
      </c>
      <c r="N15" s="33">
        <f t="shared" si="4"/>
        <v>0</v>
      </c>
      <c r="O15" s="34">
        <f t="shared" si="2"/>
        <v>650</v>
      </c>
      <c r="P15" s="35">
        <f t="shared" si="5"/>
        <v>650</v>
      </c>
    </row>
    <row r="16" spans="2:16" ht="16.5" thickBot="1" x14ac:dyDescent="0.3">
      <c r="B16" s="63" t="s">
        <v>17</v>
      </c>
      <c r="C16" s="64" t="s">
        <v>35</v>
      </c>
      <c r="D16" s="65">
        <v>9.5</v>
      </c>
      <c r="E16" s="66">
        <v>1750</v>
      </c>
      <c r="F16" s="1"/>
      <c r="G16" s="2"/>
      <c r="H16" s="16"/>
      <c r="I16" s="79" t="s">
        <v>41</v>
      </c>
      <c r="J16" s="79" t="s">
        <v>37</v>
      </c>
      <c r="K16" s="36">
        <f t="shared" si="0"/>
        <v>0</v>
      </c>
      <c r="L16" s="37">
        <f t="shared" si="3"/>
        <v>0</v>
      </c>
      <c r="M16" s="37">
        <f t="shared" si="1"/>
        <v>0</v>
      </c>
      <c r="N16" s="37">
        <f t="shared" si="4"/>
        <v>0</v>
      </c>
      <c r="O16" s="38">
        <f t="shared" si="2"/>
        <v>650</v>
      </c>
      <c r="P16" s="39">
        <f t="shared" si="5"/>
        <v>650</v>
      </c>
    </row>
    <row r="17" spans="2:16" ht="16.5" thickTop="1" x14ac:dyDescent="0.25">
      <c r="B17" s="68" t="s">
        <v>18</v>
      </c>
      <c r="C17" s="72" t="s">
        <v>12</v>
      </c>
      <c r="D17" s="70">
        <v>7</v>
      </c>
      <c r="E17" s="71">
        <v>1500</v>
      </c>
      <c r="F17" s="7"/>
      <c r="G17" s="8"/>
      <c r="H17" s="17"/>
      <c r="I17" s="80" t="s">
        <v>41</v>
      </c>
      <c r="J17" s="80" t="s">
        <v>37</v>
      </c>
      <c r="K17" s="40">
        <f t="shared" si="0"/>
        <v>0</v>
      </c>
      <c r="L17" s="28">
        <f t="shared" si="3"/>
        <v>0</v>
      </c>
      <c r="M17" s="28">
        <f t="shared" si="1"/>
        <v>0</v>
      </c>
      <c r="N17" s="28">
        <f t="shared" si="4"/>
        <v>0</v>
      </c>
      <c r="O17" s="41">
        <f t="shared" si="2"/>
        <v>650</v>
      </c>
      <c r="P17" s="42">
        <f t="shared" si="5"/>
        <v>650</v>
      </c>
    </row>
    <row r="18" spans="2:16" ht="16.5" thickBot="1" x14ac:dyDescent="0.3">
      <c r="B18" s="73" t="s">
        <v>19</v>
      </c>
      <c r="C18" s="74" t="s">
        <v>20</v>
      </c>
      <c r="D18" s="74">
        <v>8</v>
      </c>
      <c r="E18" s="75">
        <v>2000</v>
      </c>
      <c r="F18" s="9"/>
      <c r="G18" s="10"/>
      <c r="H18" s="18"/>
      <c r="I18" s="81" t="s">
        <v>41</v>
      </c>
      <c r="J18" s="81" t="s">
        <v>37</v>
      </c>
      <c r="K18" s="43">
        <f t="shared" si="0"/>
        <v>0</v>
      </c>
      <c r="L18" s="44">
        <f t="shared" si="3"/>
        <v>0</v>
      </c>
      <c r="M18" s="44">
        <f t="shared" si="1"/>
        <v>0</v>
      </c>
      <c r="N18" s="44">
        <f t="shared" si="4"/>
        <v>0</v>
      </c>
      <c r="O18" s="45">
        <f t="shared" si="2"/>
        <v>650</v>
      </c>
      <c r="P18" s="46">
        <f t="shared" si="5"/>
        <v>650</v>
      </c>
    </row>
    <row r="20" spans="2:16" ht="15" customHeight="1" x14ac:dyDescent="0.25">
      <c r="B20" s="92" t="s">
        <v>54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2:16" ht="15" customHeight="1" x14ac:dyDescent="0.25">
      <c r="B21" s="92" t="s">
        <v>50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2:16" ht="15" customHeight="1" x14ac:dyDescent="0.25">
      <c r="B22" s="92" t="s">
        <v>48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2:16" ht="15" customHeight="1" x14ac:dyDescent="0.25">
      <c r="B23" s="92" t="s">
        <v>52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2:16" ht="15" customHeight="1" x14ac:dyDescent="0.25">
      <c r="B24" s="92" t="s">
        <v>53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2:16" x14ac:dyDescent="0.25">
      <c r="B25" s="92" t="s">
        <v>51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</sheetData>
  <sheetProtection algorithmName="SHA-512" hashValue="MuccaRF6FYDxUzeczZy97pnopR1YjMW2dafTddesMqlYhaUBKm3OdZdWPaIkfB9CinYCSZ2iV593ZhrBj1q7TQ==" saltValue="0L6WWWddXoH8YNJAAhNqFA==" spinCount="100000" sheet="1" objects="1" scenarios="1" sort="0" autoFilter="0" pivotTables="0"/>
  <mergeCells count="11">
    <mergeCell ref="B23:P23"/>
    <mergeCell ref="B24:P24"/>
    <mergeCell ref="B20:P20"/>
    <mergeCell ref="B25:P25"/>
    <mergeCell ref="B22:P22"/>
    <mergeCell ref="B21:P21"/>
    <mergeCell ref="B2:B3"/>
    <mergeCell ref="C2:E2"/>
    <mergeCell ref="F2:H2"/>
    <mergeCell ref="K2:O2"/>
    <mergeCell ref="P2:P3"/>
  </mergeCells>
  <dataValidations count="2">
    <dataValidation type="list" allowBlank="1" showInputMessage="1" showErrorMessage="1" sqref="I4:I18">
      <formula1>Погрузка</formula1>
    </dataValidation>
    <dataValidation type="list" allowBlank="1" showInputMessage="1" showErrorMessage="1" sqref="J4:J18">
      <formula1>Выбор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7" sqref="B27"/>
    </sheetView>
  </sheetViews>
  <sheetFormatPr defaultRowHeight="15" x14ac:dyDescent="0.25"/>
  <cols>
    <col min="1" max="1" width="18" customWidth="1"/>
  </cols>
  <sheetData>
    <row r="1" spans="1:2" x14ac:dyDescent="0.25">
      <c r="A1" t="s">
        <v>41</v>
      </c>
      <c r="B1" t="s">
        <v>44</v>
      </c>
    </row>
    <row r="2" spans="1:2" x14ac:dyDescent="0.25">
      <c r="A2" t="s">
        <v>38</v>
      </c>
      <c r="B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Калькулятор_2019</vt:lpstr>
      <vt:lpstr>Лист1</vt:lpstr>
      <vt:lpstr>Выбор</vt:lpstr>
      <vt:lpstr>Выдор</vt:lpstr>
      <vt:lpstr>Погрузка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2019-08-23T02:52:37Z</dcterms:modified>
</cp:coreProperties>
</file>